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3980" windowHeight="9090" activeTab="0"/>
  </bookViews>
  <sheets>
    <sheet name="Checkliste" sheetId="1" r:id="rId1"/>
  </sheets>
  <externalReferences>
    <externalReference r:id="rId4"/>
  </externalReferences>
  <definedNames>
    <definedName name="Berichtsjahr_intern">'[1]Startseite (intern)'!$B$5</definedName>
    <definedName name="Bilanzierungsverhalten_a" localSheetId="0">#REF!</definedName>
    <definedName name="Bilanzierungsverhalten_a">#REF!</definedName>
    <definedName name="_xlnm.Print_Area" localSheetId="0">'Checkliste'!$B$10:$Y$73</definedName>
    <definedName name="Firma_intern">'[1]Startseite (intern)'!$B$4</definedName>
    <definedName name="wrn.Test1." localSheetId="0" hidden="1">{#N/A,#N/A,TRUE,"GuV";#N/A,#N/A,TRUE,"GuV_Graph1"}</definedName>
    <definedName name="wrn.Test1." hidden="1">{#N/A,#N/A,TRUE,"GuV";#N/A,#N/A,TRUE,"GuV_Graph1"}</definedName>
  </definedNames>
  <calcPr fullCalcOnLoad="1"/>
</workbook>
</file>

<file path=xl/sharedStrings.xml><?xml version="1.0" encoding="utf-8"?>
<sst xmlns="http://schemas.openxmlformats.org/spreadsheetml/2006/main" count="51" uniqueCount="32">
  <si>
    <t>"Fit für's Rating"?</t>
  </si>
  <si>
    <t>Bereits heute müssen sich die Unternehmen umfassend auf die mit den anstehenden Kreditverhandlungen verbundenen Rating-Prozesse einer Bank vorbereiten. Eine erste Einschätzung, ob ein Unternehmen dafür gewappnet ist, erhalten Sie mit dieser Checkliste.</t>
  </si>
  <si>
    <t>Wirtschaftliche Verhältnisse</t>
  </si>
  <si>
    <t>Kann die derzeitige wirtschaftliche Entwicklung des Betriebs gegenüber der Bank angemessen und</t>
  </si>
  <si>
    <t>aussagekräftig dargestellt werden (z. B. regelmäßige betriebswirtschaftliche Auswertung)?</t>
  </si>
  <si>
    <t>Wird die Hausbank auf Initiative des Unternehmens zeitnah informiert?</t>
  </si>
  <si>
    <t>Wird die künftige Unternehmensentwicklung in einer Planrechnung abgebildet?</t>
  </si>
  <si>
    <t>Sind diese Planzahlen im Hinblick auf künftige Entwicklungsperspektiven der Branche und des Absatz-</t>
  </si>
  <si>
    <t>marktes und der zu erwartenden Wettbewerbssituation auch tatsächlich realisierbar?</t>
  </si>
  <si>
    <t>Kann die Berichtserstattung nach Segmenten aufgeteilt werden?</t>
  </si>
  <si>
    <t>Organisation</t>
  </si>
  <si>
    <t>Gibt es innerhalb des Managements klare Zuständigkeits-, Verantwortungs-, Entscheidungsregelungen?</t>
  </si>
  <si>
    <t>Sind die Angaben über die Unternehmensorganisation schriftlich fixiert?</t>
  </si>
  <si>
    <t>Können Maßnahmen zur Regelung der Unternehmensnachfolge/Unternehmensübergabe aufgezeigt werden?</t>
  </si>
  <si>
    <t>Ist die Qualität des Managements nachhaltig erwiesen?</t>
  </si>
  <si>
    <t>Gibt es dokumentierbare Anweisungen zur Qualitätssicherung?</t>
  </si>
  <si>
    <t>Zukunftsorientierung des Unternehmens</t>
  </si>
  <si>
    <t>Liegt ein plausibles Geschäftsmodell und eine dokumentierte Gesamtstrategie vor?</t>
  </si>
  <si>
    <t>Gibt es Markt- und Wettbewerbsanalysen und fließen diese in die Unternehmensplanung mit ein?</t>
  </si>
  <si>
    <t>Verfügt das Unternehmen über eine aktive Beschaffungs- und Absatzsteuerung?</t>
  </si>
  <si>
    <t>Gibt es ein dokumentiertes Personalkonzept?</t>
  </si>
  <si>
    <t>Wird die Produktneuentwicklung bzw. die -weiterentwicklung bestehender Produkte aktiv betrieben?</t>
  </si>
  <si>
    <t>Controllinginstrumente</t>
  </si>
  <si>
    <t>Ist die Finanzbuchhaltung des Unternehmens sachlich richtig, aussagefähig und aktuell?</t>
  </si>
  <si>
    <t>Findet eine ständige Liquiditätsüberwachung unter Zuhilfenahme eines Liquitätsplanes statt?</t>
  </si>
  <si>
    <t>Verfolgt das Unternehmen eine geschäfts- und risikoorientierte Finanzierungsstrategie?</t>
  </si>
  <si>
    <t>Liegt ein funktionierendes Mahnwesen vor?</t>
  </si>
  <si>
    <t>Werden regelmäßig Datensicherungen durchgeführt?</t>
  </si>
  <si>
    <t>Summe</t>
  </si>
  <si>
    <t>=&gt;</t>
  </si>
  <si>
    <t>-</t>
  </si>
  <si>
    <t>Vergeben Sie eine Punktezahl zwischen 0 und 5 für jede Frage. Das Ergebnis zeigt, ob noch Handlungsbedarf besteht.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</si>
</sst>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_-* #,##0.00\ [$€]_-;\-* #,##0.00\ [$€]_-;_-* &quot;-&quot;??\ [$€]_-;_-@_-"/>
    <numFmt numFmtId="168" formatCode="#,##0.0"/>
    <numFmt numFmtId="169" formatCode="#,##0.00000"/>
    <numFmt numFmtId="170" formatCode="0.0%"/>
    <numFmt numFmtId="171" formatCode="0.0"/>
    <numFmt numFmtId="172" formatCode="0.000"/>
    <numFmt numFmtId="173" formatCode="#,##0.0000"/>
    <numFmt numFmtId="174" formatCode="#,##0.000"/>
    <numFmt numFmtId="175" formatCode="dd/mm/yy"/>
    <numFmt numFmtId="176" formatCode="#,##0.0%"/>
    <numFmt numFmtId="177" formatCode="#,##0.00_ ;\-#,##0.00\ "/>
    <numFmt numFmtId="178" formatCode="0.0000"/>
    <numFmt numFmtId="179" formatCode="0.0000000"/>
    <numFmt numFmtId="180" formatCode="0.000000"/>
    <numFmt numFmtId="181" formatCode="0.00000"/>
    <numFmt numFmtId="182" formatCode="0.000%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54"/>
      <name val="Arial"/>
      <family val="2"/>
    </font>
    <font>
      <b/>
      <u val="single"/>
      <sz val="10"/>
      <color indexed="6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Wingdings 3"/>
      <family val="1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/>
    </xf>
    <xf numFmtId="0" fontId="5" fillId="0" borderId="0" xfId="19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Border="1" applyAlignment="1" quotePrefix="1">
      <alignment vertical="top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0" borderId="0" xfId="19" applyFont="1" applyFill="1" applyBorder="1" applyAlignment="1">
      <alignment horizontal="left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7" fillId="7" borderId="0" xfId="0" applyFont="1" applyFill="1" applyAlignment="1">
      <alignment/>
    </xf>
    <xf numFmtId="0" fontId="8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342900</xdr:colOff>
      <xdr:row>2</xdr:row>
      <xdr:rowOff>0</xdr:rowOff>
    </xdr:from>
    <xdr:to>
      <xdr:col>25</xdr:col>
      <xdr:colOff>266700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15300" y="5143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25</xdr:col>
      <xdr:colOff>161925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5106" t="13888" r="28675" b="12408"/>
        <a:stretch>
          <a:fillRect/>
        </a:stretch>
      </xdr:blipFill>
      <xdr:spPr>
        <a:xfrm>
          <a:off x="7772400" y="514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323850</xdr:colOff>
      <xdr:row>66</xdr:row>
      <xdr:rowOff>133350</xdr:rowOff>
    </xdr:from>
    <xdr:to>
      <xdr:col>11</xdr:col>
      <xdr:colOff>66675</xdr:colOff>
      <xdr:row>72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90675" y="8429625"/>
          <a:ext cx="24860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 Kreditverhandlungen sollten dringend Maßnahmen zur Dokumentation der Unter-nehmensabläufe ergriffen werden, um bei der Bank überhaupt die Chance auf ein zufriedenstellendes Rating zu haben.</a:t>
          </a:r>
        </a:p>
      </xdr:txBody>
    </xdr:sp>
    <xdr:clientData/>
  </xdr:twoCellAnchor>
  <xdr:twoCellAnchor editAs="absolute">
    <xdr:from>
      <xdr:col>13</xdr:col>
      <xdr:colOff>19050</xdr:colOff>
      <xdr:row>66</xdr:row>
      <xdr:rowOff>123825</xdr:rowOff>
    </xdr:from>
    <xdr:to>
      <xdr:col>18</xdr:col>
      <xdr:colOff>19050</xdr:colOff>
      <xdr:row>72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14875" y="8420100"/>
          <a:ext cx="17145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Das Unternehmen ist noch nicht  ganz auf die Anforderungen eines Ratings vorbereitet. Maßnahmen zur besseren Darstellung können Ihr Rating daher verbessern.</a:t>
          </a:r>
        </a:p>
      </xdr:txBody>
    </xdr:sp>
    <xdr:clientData/>
  </xdr:twoCellAnchor>
  <xdr:twoCellAnchor editAs="absolute">
    <xdr:from>
      <xdr:col>19</xdr:col>
      <xdr:colOff>276225</xdr:colOff>
      <xdr:row>66</xdr:row>
      <xdr:rowOff>123825</xdr:rowOff>
    </xdr:from>
    <xdr:to>
      <xdr:col>25</xdr:col>
      <xdr:colOff>0</xdr:colOff>
      <xdr:row>72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29450" y="8420100"/>
          <a:ext cx="1143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Das Unternehmen wird den Anforderungen eines Ratings gerecht.</a:t>
          </a:r>
        </a:p>
      </xdr:txBody>
    </xdr:sp>
    <xdr:clientData/>
  </xdr:twoCellAnchor>
  <xdr:twoCellAnchor editAs="absolute">
    <xdr:from>
      <xdr:col>20</xdr:col>
      <xdr:colOff>9525</xdr:colOff>
      <xdr:row>0</xdr:row>
      <xdr:rowOff>228600</xdr:rowOff>
    </xdr:from>
    <xdr:to>
      <xdr:col>21</xdr:col>
      <xdr:colOff>9525</xdr:colOff>
      <xdr:row>1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05650" y="228600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nein</a:t>
          </a:r>
        </a:p>
      </xdr:txBody>
    </xdr:sp>
    <xdr:clientData/>
  </xdr:twoCellAnchor>
  <xdr:twoCellAnchor editAs="absolute">
    <xdr:from>
      <xdr:col>23</xdr:col>
      <xdr:colOff>47625</xdr:colOff>
      <xdr:row>0</xdr:row>
      <xdr:rowOff>228600</xdr:rowOff>
    </xdr:from>
    <xdr:to>
      <xdr:col>24</xdr:col>
      <xdr:colOff>47625</xdr:colOff>
      <xdr:row>1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820025" y="228600"/>
          <a:ext cx="3429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25</xdr:col>
      <xdr:colOff>28575</xdr:colOff>
      <xdr:row>0</xdr:row>
      <xdr:rowOff>228600</xdr:rowOff>
    </xdr:from>
    <xdr:to>
      <xdr:col>25</xdr:col>
      <xdr:colOff>200025</xdr:colOff>
      <xdr:row>1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201025" y="228600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</a:t>
          </a:r>
        </a:p>
      </xdr:txBody>
    </xdr:sp>
    <xdr:clientData/>
  </xdr:twoCellAnchor>
  <xdr:twoCellAnchor editAs="absolute">
    <xdr:from>
      <xdr:col>21</xdr:col>
      <xdr:colOff>0</xdr:colOff>
      <xdr:row>0</xdr:row>
      <xdr:rowOff>228600</xdr:rowOff>
    </xdr:from>
    <xdr:to>
      <xdr:col>23</xdr:col>
      <xdr:colOff>9525</xdr:colOff>
      <xdr:row>1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439025" y="228600"/>
          <a:ext cx="3429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6225" y="0"/>
          <a:ext cx="0" cy="0"/>
        </a:xfrm>
        <a:prstGeom prst="line">
          <a:avLst/>
        </a:prstGeom>
        <a:noFill/>
        <a:ln w="38100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" y="0"/>
          <a:ext cx="0" cy="0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19100" y="0"/>
          <a:ext cx="0" cy="0"/>
        </a:xfrm>
        <a:prstGeom prst="lin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bichlmeier.bak\Eigene%20Dateien\Bei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eite"/>
      <sheetName val="Startseite (intern)"/>
      <sheetName val="Bilanz GuV"/>
      <sheetName val="Bilanz GuV (intern)"/>
      <sheetName val="Teilrating I"/>
      <sheetName val="Teilrating I (intern)"/>
      <sheetName val="Teilrating II"/>
      <sheetName val="Teilrating II (intern)"/>
      <sheetName val="Teilrating III"/>
      <sheetName val="Teilrating III (intern)"/>
      <sheetName val="Auswert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0">
    <pageSetUpPr fitToPage="1"/>
  </sheetPr>
  <dimension ref="B2:Z74"/>
  <sheetViews>
    <sheetView showGridLines="0" showRowColHeaders="0" tabSelected="1" showOutlineSymbols="0" workbookViewId="0" topLeftCell="A1">
      <pane ySplit="2" topLeftCell="BM3" activePane="bottomLeft" state="frozen"/>
      <selection pane="topLeft" activeCell="A1" sqref="A1"/>
      <selection pane="bottomLeft" activeCell="W13" sqref="W13:X13"/>
    </sheetView>
  </sheetViews>
  <sheetFormatPr defaultColWidth="11.421875" defaultRowHeight="12.75"/>
  <cols>
    <col min="1" max="1" width="15.7109375" style="1" customWidth="1"/>
    <col min="2" max="2" width="1.7109375" style="1" customWidth="1"/>
    <col min="3" max="3" width="1.57421875" style="1" customWidth="1"/>
    <col min="4" max="21" width="5.140625" style="1" customWidth="1"/>
    <col min="22" max="22" width="0.85546875" style="1" customWidth="1"/>
    <col min="23" max="23" width="4.140625" style="1" customWidth="1"/>
    <col min="24" max="24" width="5.140625" style="1" customWidth="1"/>
    <col min="25" max="25" width="0.85546875" style="1" customWidth="1"/>
    <col min="26" max="26" width="11.421875" style="1" customWidth="1"/>
    <col min="27" max="27" width="0.85546875" style="1" customWidth="1"/>
    <col min="28" max="28" width="3.57421875" style="1" customWidth="1"/>
    <col min="29" max="16384" width="11.421875" style="1" customWidth="1"/>
  </cols>
  <sheetData>
    <row r="1" ht="25.5" customHeight="1"/>
    <row r="2" spans="2:18" s="2" customFormat="1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"/>
    </row>
    <row r="3" spans="4:20" s="2" customFormat="1" ht="5.25" customHeight="1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5" s="2" customFormat="1" ht="42.75" customHeight="1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="2" customFormat="1" ht="6" customHeight="1"/>
    <row r="6" s="2" customFormat="1" ht="12.75" customHeight="1" hidden="1"/>
    <row r="7" spans="2:25" s="2" customFormat="1" ht="27.75" customHeight="1">
      <c r="B7" s="44" t="s">
        <v>31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="2" customFormat="1" ht="8.25" customHeight="1"/>
    <row r="9" s="2" customFormat="1" ht="7.5" customHeight="1"/>
    <row r="10" spans="2:25" s="2" customFormat="1" ht="15" customHeight="1">
      <c r="B10" s="34"/>
      <c r="C10" s="35"/>
      <c r="D10" s="32" t="s">
        <v>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1"/>
      <c r="U10" s="31"/>
      <c r="V10" s="31"/>
      <c r="W10" s="31"/>
      <c r="X10" s="31"/>
      <c r="Y10" s="33"/>
    </row>
    <row r="11" spans="2:25" s="2" customFormat="1" ht="4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  <c r="W11" s="5"/>
      <c r="X11" s="5"/>
      <c r="Y11" s="9"/>
    </row>
    <row r="12" spans="2:25" s="2" customFormat="1" ht="12.75" customHeight="1">
      <c r="B12" s="4"/>
      <c r="C12" s="12" t="s">
        <v>30</v>
      </c>
      <c r="D12" s="5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"/>
      <c r="W12" s="5"/>
      <c r="X12" s="5"/>
      <c r="Y12" s="9"/>
    </row>
    <row r="13" spans="2:25" s="2" customFormat="1" ht="12.75" customHeight="1">
      <c r="B13" s="4"/>
      <c r="C13" s="5"/>
      <c r="D13" s="5" t="s">
        <v>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"/>
      <c r="W13" s="46"/>
      <c r="X13" s="47"/>
      <c r="Y13" s="9"/>
    </row>
    <row r="14" spans="2:25" s="2" customFormat="1" ht="4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"/>
      <c r="W14" s="5"/>
      <c r="X14" s="5"/>
      <c r="Y14" s="9"/>
    </row>
    <row r="15" spans="2:25" s="2" customFormat="1" ht="12.75" customHeight="1">
      <c r="B15" s="4"/>
      <c r="C15" s="12" t="s">
        <v>30</v>
      </c>
      <c r="D15" s="5" t="s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"/>
      <c r="W15" s="46"/>
      <c r="X15" s="47"/>
      <c r="Y15" s="9"/>
    </row>
    <row r="16" spans="2:25" s="2" customFormat="1" ht="4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"/>
      <c r="W16" s="5"/>
      <c r="X16" s="5"/>
      <c r="Y16" s="9"/>
    </row>
    <row r="17" spans="2:25" s="2" customFormat="1" ht="12.75" customHeight="1">
      <c r="B17" s="4"/>
      <c r="C17" s="12" t="s">
        <v>30</v>
      </c>
      <c r="D17" s="5" t="s">
        <v>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46"/>
      <c r="X17" s="47"/>
      <c r="Y17" s="9"/>
    </row>
    <row r="18" spans="2:25" s="2" customFormat="1" ht="4.5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"/>
      <c r="W18" s="5"/>
      <c r="X18" s="5"/>
      <c r="Y18" s="9"/>
    </row>
    <row r="19" spans="2:25" s="2" customFormat="1" ht="12.75" customHeight="1">
      <c r="B19" s="4"/>
      <c r="C19" s="5" t="s">
        <v>30</v>
      </c>
      <c r="D19" s="5" t="s">
        <v>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"/>
      <c r="W19" s="5"/>
      <c r="X19" s="5"/>
      <c r="Y19" s="9"/>
    </row>
    <row r="20" spans="2:25" s="2" customFormat="1" ht="12.75" customHeight="1">
      <c r="B20" s="4"/>
      <c r="C20" s="5"/>
      <c r="D20" s="5" t="s">
        <v>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4"/>
      <c r="W20" s="46"/>
      <c r="X20" s="47"/>
      <c r="Y20" s="9"/>
    </row>
    <row r="21" spans="2:25" s="2" customFormat="1" ht="4.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"/>
      <c r="W21" s="5"/>
      <c r="X21" s="5"/>
      <c r="Y21" s="9"/>
    </row>
    <row r="22" spans="2:25" s="2" customFormat="1" ht="12.75" customHeight="1">
      <c r="B22" s="4"/>
      <c r="C22" s="5" t="s">
        <v>30</v>
      </c>
      <c r="D22" s="5" t="s">
        <v>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"/>
      <c r="W22" s="46"/>
      <c r="X22" s="47"/>
      <c r="Y22" s="9"/>
    </row>
    <row r="23" spans="2:25" s="2" customFormat="1" ht="4.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  <c r="W23" s="5"/>
      <c r="X23" s="5"/>
      <c r="Y23" s="9"/>
    </row>
    <row r="24" spans="2:25" s="2" customFormat="1" ht="12.75" customHeight="1">
      <c r="B24" s="30"/>
      <c r="C24" s="31"/>
      <c r="D24" s="32" t="s">
        <v>10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1"/>
      <c r="U24" s="31"/>
      <c r="V24" s="31"/>
      <c r="W24" s="31"/>
      <c r="X24" s="31"/>
      <c r="Y24" s="33"/>
    </row>
    <row r="25" spans="2:25" s="2" customFormat="1" ht="4.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8"/>
      <c r="W25" s="5"/>
      <c r="X25" s="5"/>
      <c r="Y25" s="9"/>
    </row>
    <row r="26" spans="2:25" s="2" customFormat="1" ht="12.75" customHeight="1">
      <c r="B26" s="4"/>
      <c r="C26" s="5" t="s">
        <v>30</v>
      </c>
      <c r="D26" s="5" t="s">
        <v>11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  <c r="W26" s="46"/>
      <c r="X26" s="47"/>
      <c r="Y26" s="9"/>
    </row>
    <row r="27" spans="2:25" s="2" customFormat="1" ht="4.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"/>
      <c r="W27" s="5"/>
      <c r="X27" s="5"/>
      <c r="Y27" s="9"/>
    </row>
    <row r="28" spans="2:25" s="2" customFormat="1" ht="12.75" customHeight="1">
      <c r="B28" s="4"/>
      <c r="C28" s="5" t="s">
        <v>30</v>
      </c>
      <c r="D28" s="5" t="s">
        <v>12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  <c r="W28" s="46"/>
      <c r="X28" s="47"/>
      <c r="Y28" s="9"/>
    </row>
    <row r="29" spans="2:25" s="2" customFormat="1" ht="4.5" customHeigh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"/>
      <c r="W29" s="5"/>
      <c r="X29" s="5"/>
      <c r="Y29" s="9"/>
    </row>
    <row r="30" spans="2:25" s="2" customFormat="1" ht="12.75" customHeight="1">
      <c r="B30" s="4"/>
      <c r="C30" s="5" t="s">
        <v>30</v>
      </c>
      <c r="D30" s="5" t="s">
        <v>13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  <c r="W30" s="46"/>
      <c r="X30" s="47"/>
      <c r="Y30" s="9"/>
    </row>
    <row r="31" spans="2:25" s="2" customFormat="1" ht="4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  <c r="W31" s="5"/>
      <c r="X31" s="5"/>
      <c r="Y31" s="9"/>
    </row>
    <row r="32" spans="2:25" s="2" customFormat="1" ht="12.75" customHeight="1">
      <c r="B32" s="4"/>
      <c r="C32" s="13" t="s">
        <v>30</v>
      </c>
      <c r="D32" s="5" t="s">
        <v>14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  <c r="W32" s="46"/>
      <c r="X32" s="47"/>
      <c r="Y32" s="9"/>
    </row>
    <row r="33" spans="2:25" s="2" customFormat="1" ht="4.5" customHeight="1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/>
      <c r="W33" s="5"/>
      <c r="X33" s="5"/>
      <c r="Y33" s="9"/>
    </row>
    <row r="34" spans="2:25" s="2" customFormat="1" ht="12.75" customHeight="1">
      <c r="B34" s="4"/>
      <c r="C34" s="5" t="s">
        <v>30</v>
      </c>
      <c r="D34" s="5" t="s">
        <v>15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46"/>
      <c r="X34" s="47"/>
      <c r="Y34" s="9"/>
    </row>
    <row r="35" spans="2:25" s="2" customFormat="1" ht="4.5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0"/>
      <c r="W35" s="5"/>
      <c r="X35" s="5"/>
      <c r="Y35" s="9"/>
    </row>
    <row r="36" spans="2:25" s="2" customFormat="1" ht="12.75" customHeight="1">
      <c r="B36" s="30"/>
      <c r="C36" s="31"/>
      <c r="D36" s="32" t="s">
        <v>16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1"/>
      <c r="U36" s="31"/>
      <c r="V36" s="31"/>
      <c r="W36" s="31"/>
      <c r="X36" s="31"/>
      <c r="Y36" s="33"/>
    </row>
    <row r="37" spans="2:25" s="2" customFormat="1" ht="4.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8"/>
      <c r="W37" s="5"/>
      <c r="X37" s="5"/>
      <c r="Y37" s="9"/>
    </row>
    <row r="38" spans="2:26" s="2" customFormat="1" ht="12.75" customHeight="1">
      <c r="B38" s="4"/>
      <c r="C38" s="5" t="s">
        <v>30</v>
      </c>
      <c r="D38" s="5" t="s">
        <v>17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  <c r="W38" s="46"/>
      <c r="X38" s="47"/>
      <c r="Y38" s="9"/>
      <c r="Z38" s="14"/>
    </row>
    <row r="39" spans="2:26" s="2" customFormat="1" ht="4.5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  <c r="W39" s="5"/>
      <c r="X39" s="5"/>
      <c r="Y39" s="9"/>
      <c r="Z39" s="14"/>
    </row>
    <row r="40" spans="2:26" s="2" customFormat="1" ht="12.75" customHeight="1">
      <c r="B40" s="4"/>
      <c r="C40" s="5" t="s">
        <v>30</v>
      </c>
      <c r="D40" s="5" t="s">
        <v>18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  <c r="W40" s="46"/>
      <c r="X40" s="47"/>
      <c r="Y40" s="9"/>
      <c r="Z40" s="15">
        <f>IF($W$62&gt;5,1,"")</f>
      </c>
    </row>
    <row r="41" spans="2:26" s="2" customFormat="1" ht="4.5" customHeight="1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  <c r="W41" s="5"/>
      <c r="X41" s="5"/>
      <c r="Y41" s="9"/>
      <c r="Z41" s="15">
        <f>IF($W$62&gt;10,1,"")</f>
      </c>
    </row>
    <row r="42" spans="2:26" s="2" customFormat="1" ht="12.75" customHeight="1">
      <c r="B42" s="4"/>
      <c r="C42" s="5" t="s">
        <v>30</v>
      </c>
      <c r="D42" s="5" t="s">
        <v>19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46"/>
      <c r="X42" s="47"/>
      <c r="Y42" s="9"/>
      <c r="Z42" s="15">
        <f>IF($W$62&gt;15,1,"")</f>
      </c>
    </row>
    <row r="43" spans="2:26" s="2" customFormat="1" ht="4.5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5"/>
      <c r="X43" s="5"/>
      <c r="Y43" s="9"/>
      <c r="Z43" s="15">
        <f>IF($W$62&gt;20,1,"")</f>
      </c>
    </row>
    <row r="44" spans="2:26" s="2" customFormat="1" ht="12.75" customHeight="1">
      <c r="B44" s="4"/>
      <c r="C44" s="5" t="s">
        <v>30</v>
      </c>
      <c r="D44" s="5" t="s">
        <v>20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46"/>
      <c r="X44" s="47"/>
      <c r="Y44" s="9"/>
      <c r="Z44" s="15">
        <f>IF($W$62&gt;25,1,"")</f>
      </c>
    </row>
    <row r="45" spans="2:26" s="2" customFormat="1" ht="4.5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5"/>
      <c r="X45" s="5"/>
      <c r="Y45" s="9"/>
      <c r="Z45" s="15">
        <f>IF($W$62&gt;30,1,"")</f>
      </c>
    </row>
    <row r="46" spans="2:26" s="2" customFormat="1" ht="12.75" customHeight="1">
      <c r="B46" s="4"/>
      <c r="C46" s="5" t="s">
        <v>30</v>
      </c>
      <c r="D46" s="5" t="s">
        <v>21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46"/>
      <c r="X46" s="47"/>
      <c r="Y46" s="9"/>
      <c r="Z46" s="15">
        <f>IF($W$62&gt;35,1,"")</f>
      </c>
    </row>
    <row r="47" spans="2:26" s="2" customFormat="1" ht="4.5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"/>
      <c r="W47" s="5"/>
      <c r="X47" s="5"/>
      <c r="Y47" s="9"/>
      <c r="Z47" s="15">
        <f>IF($W$62&gt;40,1,"")</f>
      </c>
    </row>
    <row r="48" spans="2:26" s="2" customFormat="1" ht="4.5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9"/>
      <c r="Z48" s="15">
        <f>IF($W$62&gt;45,1,"")</f>
      </c>
    </row>
    <row r="49" spans="2:26" s="2" customFormat="1" ht="12.75" customHeight="1">
      <c r="B49" s="30"/>
      <c r="C49" s="31"/>
      <c r="D49" s="32" t="s">
        <v>22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1"/>
      <c r="U49" s="31"/>
      <c r="V49" s="31"/>
      <c r="W49" s="31"/>
      <c r="X49" s="31"/>
      <c r="Y49" s="33"/>
      <c r="Z49" s="15">
        <f>IF($W$62&gt;50,1,"")</f>
      </c>
    </row>
    <row r="50" spans="2:26" s="2" customFormat="1" ht="4.5" customHeight="1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8"/>
      <c r="W50" s="5"/>
      <c r="X50" s="5"/>
      <c r="Y50" s="9"/>
      <c r="Z50" s="15">
        <f>IF($W$62&gt;55,1,"")</f>
      </c>
    </row>
    <row r="51" spans="2:26" s="2" customFormat="1" ht="12.75" customHeight="1">
      <c r="B51" s="4"/>
      <c r="C51" s="5" t="s">
        <v>30</v>
      </c>
      <c r="D51" s="5" t="s">
        <v>23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  <c r="W51" s="46"/>
      <c r="X51" s="47"/>
      <c r="Y51" s="9"/>
      <c r="Z51" s="15">
        <f>IF($W$62&gt;60,1,"")</f>
      </c>
    </row>
    <row r="52" spans="2:26" s="2" customFormat="1" ht="4.5" customHeigh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  <c r="W52" s="5"/>
      <c r="X52" s="5"/>
      <c r="Y52" s="9"/>
      <c r="Z52" s="15">
        <f>IF($W$62&gt;65,1,"")</f>
      </c>
    </row>
    <row r="53" spans="2:26" s="2" customFormat="1" ht="12.75" customHeight="1">
      <c r="B53" s="4"/>
      <c r="C53" s="5" t="s">
        <v>30</v>
      </c>
      <c r="D53" s="5" t="s">
        <v>24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  <c r="W53" s="46"/>
      <c r="X53" s="47"/>
      <c r="Y53" s="9"/>
      <c r="Z53" s="15">
        <f>IF($W$62&gt;70,1,"")</f>
      </c>
    </row>
    <row r="54" spans="2:26" s="2" customFormat="1" ht="4.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  <c r="W54" s="5"/>
      <c r="X54" s="5"/>
      <c r="Y54" s="9"/>
      <c r="Z54" s="15">
        <f>IF($W$62&gt;75,1,"")</f>
      </c>
    </row>
    <row r="55" spans="2:26" s="2" customFormat="1" ht="12.75" customHeight="1">
      <c r="B55" s="4"/>
      <c r="C55" s="5" t="s">
        <v>30</v>
      </c>
      <c r="D55" s="5" t="s">
        <v>25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  <c r="W55" s="46"/>
      <c r="X55" s="47"/>
      <c r="Y55" s="9"/>
      <c r="Z55" s="15">
        <f>IF($W$62&gt;80,1,"")</f>
      </c>
    </row>
    <row r="56" spans="2:26" s="2" customFormat="1" ht="4.5" customHeight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"/>
      <c r="W56" s="5"/>
      <c r="X56" s="5"/>
      <c r="Y56" s="9"/>
      <c r="Z56" s="15">
        <f>IF($W$62&gt;85,1,"")</f>
      </c>
    </row>
    <row r="57" spans="2:26" s="2" customFormat="1" ht="12.75">
      <c r="B57" s="4"/>
      <c r="C57" s="5" t="s">
        <v>30</v>
      </c>
      <c r="D57" s="5" t="s">
        <v>26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"/>
      <c r="W57" s="46"/>
      <c r="X57" s="47"/>
      <c r="Y57" s="9"/>
      <c r="Z57" s="15">
        <f>IF($W$62&gt;90,1,"")</f>
      </c>
    </row>
    <row r="58" spans="2:26" s="2" customFormat="1" ht="4.5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"/>
      <c r="W58" s="5"/>
      <c r="X58" s="5"/>
      <c r="Y58" s="9"/>
      <c r="Z58" s="15">
        <f>IF($W$62&gt;95,1,"")</f>
      </c>
    </row>
    <row r="59" spans="2:26" s="2" customFormat="1" ht="12.75">
      <c r="B59" s="4"/>
      <c r="C59" s="5" t="s">
        <v>30</v>
      </c>
      <c r="D59" s="5" t="s">
        <v>27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"/>
      <c r="W59" s="46"/>
      <c r="X59" s="47"/>
      <c r="Y59" s="9"/>
      <c r="Z59" s="15"/>
    </row>
    <row r="60" spans="2:26" s="2" customFormat="1" ht="13.5" thickBo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"/>
      <c r="W60" s="5"/>
      <c r="X60" s="5"/>
      <c r="Y60" s="9"/>
      <c r="Z60" s="15"/>
    </row>
    <row r="61" spans="2:26" s="2" customFormat="1" ht="4.5" customHeight="1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6"/>
      <c r="W61" s="37"/>
      <c r="X61" s="37"/>
      <c r="Y61" s="38"/>
      <c r="Z61" s="15"/>
    </row>
    <row r="62" spans="2:26" s="2" customFormat="1" ht="12.75">
      <c r="B62" s="25"/>
      <c r="C62" s="26"/>
      <c r="D62" s="27" t="s">
        <v>28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6"/>
      <c r="U62" s="26"/>
      <c r="V62" s="39"/>
      <c r="W62" s="48">
        <f>W13+W15+W17+W20+W22+W26+W28+W30+W32+W34+W38+W40+W42+W44+W46+W51+W53+W55+W57+W59</f>
        <v>0</v>
      </c>
      <c r="X62" s="49"/>
      <c r="Y62" s="43"/>
      <c r="Z62" s="15">
        <f>SUM(Z40:Z61)</f>
        <v>0</v>
      </c>
    </row>
    <row r="63" spans="2:26" s="2" customFormat="1" ht="4.5" customHeight="1" thickBot="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40"/>
      <c r="W63" s="41"/>
      <c r="X63" s="41"/>
      <c r="Y63" s="42"/>
      <c r="Z63" s="14"/>
    </row>
    <row r="64" s="2" customFormat="1" ht="12.75"/>
    <row r="65" spans="2:25" s="2" customFormat="1" ht="12.75">
      <c r="B65" s="6"/>
      <c r="C65" s="6"/>
      <c r="D65" s="16" t="str">
        <f>IF($Z$62=0,"q","")</f>
        <v>q</v>
      </c>
      <c r="E65" s="16">
        <f>IF($Z$62=1,"q","")</f>
      </c>
      <c r="F65" s="16">
        <f>IF($Z$62=2,"q","")</f>
      </c>
      <c r="G65" s="16">
        <f>IF($Z$62=3,"q","")</f>
      </c>
      <c r="H65" s="16">
        <f>IF($Z$62=4,"q","")</f>
      </c>
      <c r="I65" s="16">
        <f>IF($Z$62=5,"q","")</f>
      </c>
      <c r="J65" s="16">
        <f>IF($Z$62=6,"q","")</f>
      </c>
      <c r="K65" s="16">
        <f>IF($Z$62=7,"q","")</f>
      </c>
      <c r="L65" s="16">
        <f>IF($Z$62=8,"q","")</f>
      </c>
      <c r="M65" s="16">
        <f>IF($Z$62=9,"q","")</f>
      </c>
      <c r="N65" s="16">
        <f>IF($Z$62=10,"q","")</f>
      </c>
      <c r="O65" s="16">
        <f>IF($Z$62=11,"q","")</f>
      </c>
      <c r="P65" s="16">
        <f>IF($Z$62=12,"q","")</f>
      </c>
      <c r="Q65" s="16">
        <f>IF($Z$62=13,"q","")</f>
      </c>
      <c r="R65" s="16">
        <f>IF($Z$62=14,"q","")</f>
      </c>
      <c r="S65" s="16">
        <f>IF($Z$62=15,"q","")</f>
      </c>
      <c r="T65" s="16">
        <f>IF($Z$62=16,"q","")</f>
      </c>
      <c r="U65" s="16">
        <f>IF($Z$62=17,"q","")</f>
      </c>
      <c r="V65" s="50">
        <f>IF($Z$62=18,"q","")</f>
      </c>
      <c r="W65" s="51"/>
      <c r="X65" s="17">
        <f>IF($Z$62=19,"q","")</f>
      </c>
      <c r="Y65" s="16">
        <f>IF($Z$62=20,"q","")</f>
      </c>
    </row>
    <row r="66" spans="2:24" s="2" customFormat="1" ht="12.75">
      <c r="B66" s="6" t="s">
        <v>29</v>
      </c>
      <c r="C66" s="6"/>
      <c r="D66" s="22">
        <v>5</v>
      </c>
      <c r="E66" s="22">
        <v>10</v>
      </c>
      <c r="F66" s="22">
        <v>15</v>
      </c>
      <c r="G66" s="22">
        <v>20</v>
      </c>
      <c r="H66" s="22">
        <v>25</v>
      </c>
      <c r="I66" s="22">
        <v>30</v>
      </c>
      <c r="J66" s="22">
        <v>35</v>
      </c>
      <c r="K66" s="22">
        <v>40</v>
      </c>
      <c r="L66" s="22">
        <v>45</v>
      </c>
      <c r="M66" s="22">
        <v>50</v>
      </c>
      <c r="N66" s="21">
        <v>55</v>
      </c>
      <c r="O66" s="21">
        <v>60</v>
      </c>
      <c r="P66" s="21">
        <v>65</v>
      </c>
      <c r="Q66" s="21">
        <v>70</v>
      </c>
      <c r="R66" s="21">
        <v>75</v>
      </c>
      <c r="S66" s="21">
        <v>80</v>
      </c>
      <c r="T66" s="21">
        <v>85</v>
      </c>
      <c r="U66" s="18">
        <v>90</v>
      </c>
      <c r="V66" s="19">
        <v>95</v>
      </c>
      <c r="W66" s="20">
        <v>95</v>
      </c>
      <c r="X66" s="18">
        <v>100</v>
      </c>
    </row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pans="2:19" s="2" customFormat="1" ht="12.75">
      <c r="B74" s="45"/>
      <c r="C74" s="45"/>
      <c r="D74" s="45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</sheetData>
  <mergeCells count="25">
    <mergeCell ref="W59:X59"/>
    <mergeCell ref="W62:X62"/>
    <mergeCell ref="V65:W65"/>
    <mergeCell ref="W51:X51"/>
    <mergeCell ref="W53:X53"/>
    <mergeCell ref="W55:X55"/>
    <mergeCell ref="W57:X57"/>
    <mergeCell ref="W40:X40"/>
    <mergeCell ref="W42:X42"/>
    <mergeCell ref="W44:X44"/>
    <mergeCell ref="W46:X46"/>
    <mergeCell ref="W30:X30"/>
    <mergeCell ref="W32:X32"/>
    <mergeCell ref="W34:X34"/>
    <mergeCell ref="W38:X38"/>
    <mergeCell ref="B4:Y4"/>
    <mergeCell ref="B7:Y7"/>
    <mergeCell ref="B74:D74"/>
    <mergeCell ref="W13:X13"/>
    <mergeCell ref="W15:X15"/>
    <mergeCell ref="W17:X17"/>
    <mergeCell ref="W20:X20"/>
    <mergeCell ref="W22:X22"/>
    <mergeCell ref="W26:X26"/>
    <mergeCell ref="W28:X28"/>
  </mergeCells>
  <printOptions/>
  <pageMargins left="0.64" right="0.46" top="1.34" bottom="0.98" header="0.49" footer="0.49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Bayern Treuhand O&amp;K WPG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Bichlmeier</dc:creator>
  <cp:keywords/>
  <dc:description/>
  <cp:lastModifiedBy>Bichlmeier</cp:lastModifiedBy>
  <cp:lastPrinted>2004-04-08T12:33:05Z</cp:lastPrinted>
  <dcterms:created xsi:type="dcterms:W3CDTF">2004-04-08T12:28:36Z</dcterms:created>
  <dcterms:modified xsi:type="dcterms:W3CDTF">2004-10-20T08:43:32Z</dcterms:modified>
  <cp:category/>
  <cp:version/>
  <cp:contentType/>
  <cp:contentStatus/>
</cp:coreProperties>
</file>